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cis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EEF7F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0" fillId="3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65" customWidth="1" min="1" max="1"/>
    <col width="24" customWidth="1" min="2" max="2"/>
    <col width="24" customWidth="1" min="3" max="3"/>
    <col width="24" customWidth="1" min="4" max="4"/>
    <col width="62" customWidth="1" min="5" max="5"/>
  </cols>
  <sheetData>
    <row r="1">
      <c r="A1" s="1" t="inlineStr">
        <is>
          <t>SYNTHETIC PLANNING WORKSHEET — not a quote or customer result</t>
        </is>
      </c>
      <c r="B1" s="1" t="n"/>
      <c r="C1" s="1" t="n"/>
      <c r="D1" s="1" t="n"/>
      <c r="E1" s="1" t="n"/>
    </row>
    <row r="2">
      <c r="A2" s="1" t="inlineStr">
        <is>
          <t>Input</t>
        </is>
      </c>
      <c r="B2" s="1" t="inlineStr">
        <is>
          <t>Base</t>
        </is>
      </c>
      <c r="C2" s="1" t="inlineStr">
        <is>
          <t>Low volume</t>
        </is>
      </c>
      <c r="D2" s="1" t="inlineStr">
        <is>
          <t>High review / stop</t>
        </is>
      </c>
      <c r="E2" s="1" t="inlineStr">
        <is>
          <t>Evidence status / source / owner</t>
        </is>
      </c>
    </row>
    <row r="3">
      <c r="A3" s="2" t="inlineStr">
        <is>
          <t>Eligible units per month</t>
        </is>
      </c>
      <c r="B3" s="3" t="n">
        <v>100</v>
      </c>
      <c r="C3" s="3" t="n">
        <v>20</v>
      </c>
      <c r="D3" s="3" t="n">
        <v>100</v>
      </c>
      <c r="E3" s="2" t="inlineStr">
        <is>
          <t>SYNTHETIC ESTIMATE — replace with observed input, date and owner</t>
        </is>
      </c>
    </row>
    <row r="4">
      <c r="A4" s="2" t="inlineStr">
        <is>
          <t>Labor value per hour (not cash savings)</t>
        </is>
      </c>
      <c r="B4" s="3" t="n">
        <v>100</v>
      </c>
      <c r="C4" s="3" t="n">
        <v>100</v>
      </c>
      <c r="D4" s="3" t="n">
        <v>100</v>
      </c>
      <c r="E4" s="2" t="inlineStr">
        <is>
          <t>SYNTHETIC ESTIMATE — replace with observed input, date and owner</t>
        </is>
      </c>
    </row>
    <row r="5">
      <c r="A5" s="2" t="inlineStr">
        <is>
          <t>Before handling minutes per unit</t>
        </is>
      </c>
      <c r="B5" s="3" t="n">
        <v>30</v>
      </c>
      <c r="C5" s="3" t="n">
        <v>30</v>
      </c>
      <c r="D5" s="3" t="n">
        <v>30</v>
      </c>
      <c r="E5" s="2" t="inlineStr">
        <is>
          <t>SYNTHETIC ESTIMATE — replace with observed input, date and owner</t>
        </is>
      </c>
    </row>
    <row r="6">
      <c r="A6" s="2" t="inlineStr">
        <is>
          <t>Before review minutes per unit</t>
        </is>
      </c>
      <c r="B6" s="3" t="n">
        <v>10</v>
      </c>
      <c r="C6" s="3" t="n">
        <v>10</v>
      </c>
      <c r="D6" s="3" t="n">
        <v>10</v>
      </c>
      <c r="E6" s="2" t="inlineStr">
        <is>
          <t>SYNTHETIC ESTIMATE — replace with observed input, date and owner</t>
        </is>
      </c>
    </row>
    <row r="7">
      <c r="A7" s="2" t="inlineStr">
        <is>
          <t>Before rework rate %</t>
        </is>
      </c>
      <c r="B7" s="3" t="n">
        <v>20</v>
      </c>
      <c r="C7" s="3" t="n">
        <v>20</v>
      </c>
      <c r="D7" s="3" t="n">
        <v>20</v>
      </c>
      <c r="E7" s="2" t="inlineStr">
        <is>
          <t>SYNTHETIC ESTIMATE — replace with observed input, date and owner</t>
        </is>
      </c>
    </row>
    <row r="8">
      <c r="A8" s="2" t="inlineStr">
        <is>
          <t>Extra minutes per reworked unit</t>
        </is>
      </c>
      <c r="B8" s="3" t="n">
        <v>20</v>
      </c>
      <c r="C8" s="3" t="n">
        <v>20</v>
      </c>
      <c r="D8" s="3" t="n">
        <v>20</v>
      </c>
      <c r="E8" s="2" t="inlineStr">
        <is>
          <t>SYNTHETIC ESTIMATE — replace with observed input, date and owner</t>
        </is>
      </c>
    </row>
    <row r="9">
      <c r="A9" s="2" t="inlineStr">
        <is>
          <t>Proposed handling minutes per unit</t>
        </is>
      </c>
      <c r="B9" s="3" t="n">
        <v>10</v>
      </c>
      <c r="C9" s="3" t="n">
        <v>10</v>
      </c>
      <c r="D9" s="3" t="n">
        <v>15</v>
      </c>
      <c r="E9" s="2" t="inlineStr">
        <is>
          <t>SYNTHETIC ESTIMATE — replace with observed input, date and owner</t>
        </is>
      </c>
    </row>
    <row r="10">
      <c r="A10" s="2" t="inlineStr">
        <is>
          <t>Proposed review minutes per unit</t>
        </is>
      </c>
      <c r="B10" s="3" t="n">
        <v>15</v>
      </c>
      <c r="C10" s="3" t="n">
        <v>15</v>
      </c>
      <c r="D10" s="3" t="n">
        <v>30</v>
      </c>
      <c r="E10" s="2" t="inlineStr">
        <is>
          <t>SYNTHETIC ESTIMATE — replace with observed input, date and owner</t>
        </is>
      </c>
    </row>
    <row r="11">
      <c r="A11" s="2" t="inlineStr">
        <is>
          <t>Proposed rework rate %</t>
        </is>
      </c>
      <c r="B11" s="3" t="n">
        <v>30</v>
      </c>
      <c r="C11" s="3" t="n">
        <v>30</v>
      </c>
      <c r="D11" s="3" t="n">
        <v>50</v>
      </c>
      <c r="E11" s="2" t="inlineStr">
        <is>
          <t>SYNTHETIC ESTIMATE — replace with observed input, date and owner</t>
        </is>
      </c>
    </row>
    <row r="12">
      <c r="A12" s="2" t="inlineStr">
        <is>
          <t>Proposed extra minutes per reworked unit</t>
        </is>
      </c>
      <c r="B12" s="3" t="n">
        <v>30</v>
      </c>
      <c r="C12" s="3" t="n">
        <v>30</v>
      </c>
      <c r="D12" s="3" t="n">
        <v>40</v>
      </c>
      <c r="E12" s="2" t="inlineStr">
        <is>
          <t>SYNTHETIC ESTIMATE — replace with observed input, date and owner</t>
        </is>
      </c>
    </row>
    <row r="13">
      <c r="A13" s="2" t="inlineStr">
        <is>
          <t>One-time implementation hours</t>
        </is>
      </c>
      <c r="B13" s="3" t="n">
        <v>20</v>
      </c>
      <c r="C13" s="3" t="n">
        <v>20</v>
      </c>
      <c r="D13" s="3" t="n">
        <v>20</v>
      </c>
      <c r="E13" s="2" t="inlineStr">
        <is>
          <t>SYNTHETIC ESTIMATE — replace with observed input, date and owner</t>
        </is>
      </c>
    </row>
    <row r="14">
      <c r="A14" s="2" t="inlineStr">
        <is>
          <t>Separate one-time integration hours</t>
        </is>
      </c>
      <c r="B14" s="3" t="n">
        <v>30</v>
      </c>
      <c r="C14" s="3" t="n">
        <v>30</v>
      </c>
      <c r="D14" s="3" t="n">
        <v>30</v>
      </c>
      <c r="E14" s="2" t="inlineStr">
        <is>
          <t>SYNTHETIC ESTIMATE — replace with observed input, date and owner</t>
        </is>
      </c>
    </row>
    <row r="15">
      <c r="A15" s="2" t="inlineStr">
        <is>
          <t>Other one-time cost</t>
        </is>
      </c>
      <c r="B15" s="3" t="n">
        <v>0</v>
      </c>
      <c r="C15" s="3" t="n">
        <v>0</v>
      </c>
      <c r="D15" s="3" t="n">
        <v>0</v>
      </c>
      <c r="E15" s="2" t="inlineStr">
        <is>
          <t>SYNTHETIC ESTIMATE — replace with observed input, date and owner</t>
        </is>
      </c>
    </row>
    <row r="16">
      <c r="A16" s="2" t="inlineStr">
        <is>
          <t>Mean input tokens per eligible unit, all attempts</t>
        </is>
      </c>
      <c r="B16" s="3" t="n">
        <v>5000</v>
      </c>
      <c r="C16" s="3" t="n">
        <v>5000</v>
      </c>
      <c r="D16" s="3" t="n">
        <v>5000</v>
      </c>
      <c r="E16" s="2" t="inlineStr">
        <is>
          <t>SYNTHETIC ESTIMATE — replace with observed input, date and owner</t>
        </is>
      </c>
    </row>
    <row r="17">
      <c r="A17" s="2" t="inlineStr">
        <is>
          <t>Mean output tokens per eligible unit, all attempts</t>
        </is>
      </c>
      <c r="B17" s="3" t="n">
        <v>1500</v>
      </c>
      <c r="C17" s="3" t="n">
        <v>1500</v>
      </c>
      <c r="D17" s="3" t="n">
        <v>1500</v>
      </c>
      <c r="E17" s="2" t="inlineStr">
        <is>
          <t>SYNTHETIC ESTIMATE — replace with observed input, date and owner</t>
        </is>
      </c>
    </row>
    <row r="18">
      <c r="A18" s="2" t="inlineStr">
        <is>
          <t>Input price per million tokens</t>
        </is>
      </c>
      <c r="B18" s="3" t="n">
        <v>6</v>
      </c>
      <c r="C18" s="3" t="n">
        <v>6</v>
      </c>
      <c r="D18" s="3" t="n">
        <v>6</v>
      </c>
      <c r="E18" s="2" t="inlineStr">
        <is>
          <t>AWS Bedrock pricing checked2026-09-09; Claude3.5Sonnetv2 Extended Access, USWestOregon</t>
        </is>
      </c>
    </row>
    <row r="19">
      <c r="A19" s="2" t="inlineStr">
        <is>
          <t>Output price per million tokens</t>
        </is>
      </c>
      <c r="B19" s="3" t="n">
        <v>30</v>
      </c>
      <c r="C19" s="3" t="n">
        <v>30</v>
      </c>
      <c r="D19" s="3" t="n">
        <v>30</v>
      </c>
      <c r="E19" s="2" t="inlineStr">
        <is>
          <t>AWS Bedrock pricing checked2026-09-09; Claude3.5Sonnetv2 Extended Access, USWestOregon</t>
        </is>
      </c>
    </row>
    <row r="20">
      <c r="A20" s="2" t="inlineStr">
        <is>
          <t>Monthly storage/retrieval</t>
        </is>
      </c>
      <c r="B20" s="3" t="n">
        <v>100</v>
      </c>
      <c r="C20" s="3" t="n">
        <v>100</v>
      </c>
      <c r="D20" s="3" t="n">
        <v>100</v>
      </c>
      <c r="E20" s="2" t="inlineStr">
        <is>
          <t>SYNTHETIC ESTIMATE — replace with observed input, date and owner</t>
        </is>
      </c>
    </row>
    <row r="21">
      <c r="A21" s="2" t="inlineStr">
        <is>
          <t>Monthly monitoring</t>
        </is>
      </c>
      <c r="B21" s="3" t="n">
        <v>100</v>
      </c>
      <c r="C21" s="3" t="n">
        <v>100</v>
      </c>
      <c r="D21" s="3" t="n">
        <v>100</v>
      </c>
      <c r="E21" s="2" t="inlineStr">
        <is>
          <t>SYNTHETIC ESTIMATE — replace with observed input, date and owner</t>
        </is>
      </c>
    </row>
    <row r="22">
      <c r="A22" s="2" t="inlineStr">
        <is>
          <t>Monthly incremental licenses</t>
        </is>
      </c>
      <c r="B22" s="3" t="n">
        <v>100</v>
      </c>
      <c r="C22" s="3" t="n">
        <v>100</v>
      </c>
      <c r="D22" s="3" t="n">
        <v>100</v>
      </c>
      <c r="E22" s="2" t="inlineStr">
        <is>
          <t>SYNTHETIC ESTIMATE — replace with observed input, date and owner</t>
        </is>
      </c>
    </row>
    <row r="23">
      <c r="A23" s="2" t="inlineStr">
        <is>
          <t>Monthly ongoing owner hours</t>
        </is>
      </c>
      <c r="B23" s="3" t="n">
        <v>2</v>
      </c>
      <c r="C23" s="3" t="n">
        <v>2</v>
      </c>
      <c r="D23" s="3" t="n">
        <v>2</v>
      </c>
      <c r="E23" s="2" t="inlineStr">
        <is>
          <t>SYNTHETIC ESTIMATE — replace with observed input, date and owner</t>
        </is>
      </c>
    </row>
    <row r="24">
      <c r="A24" s="2" t="inlineStr">
        <is>
          <t>Maximum payback horizon months</t>
        </is>
      </c>
      <c r="B24" s="3" t="n">
        <v>12</v>
      </c>
      <c r="C24" s="3" t="n">
        <v>12</v>
      </c>
      <c r="D24" s="3" t="n">
        <v>12</v>
      </c>
      <c r="E24" s="2" t="inlineStr">
        <is>
          <t>SYNTHETIC ESTIMATE — replace with observed input, date and owner</t>
        </is>
      </c>
    </row>
    <row r="25">
      <c r="A25" s="2" t="n"/>
      <c r="B25" s="2" t="n"/>
      <c r="C25" s="2" t="n"/>
      <c r="D25" s="2" t="n"/>
      <c r="E25" s="2" t="n"/>
    </row>
    <row r="26">
      <c r="A26" s="2" t="inlineStr">
        <is>
          <t>Before minutes</t>
        </is>
      </c>
      <c r="B26" s="2">
        <f>B5+B6+B7/100*B8</f>
        <v/>
      </c>
      <c r="C26" s="2">
        <f>C5+C6+C7/100*C8</f>
        <v/>
      </c>
      <c r="D26" s="2">
        <f>D5+D6+D7/100*D8</f>
        <v/>
      </c>
      <c r="E26" s="2" t="n"/>
    </row>
    <row r="27">
      <c r="A27" s="2" t="inlineStr">
        <is>
          <t>Proposed minutes</t>
        </is>
      </c>
      <c r="B27" s="2">
        <f>B9+B10+B11/100*B12</f>
        <v/>
      </c>
      <c r="C27" s="2">
        <f>C9+C10+C11/100*C12</f>
        <v/>
      </c>
      <c r="D27" s="2">
        <f>D9+D10+D11/100*D12</f>
        <v/>
      </c>
      <c r="E27" s="2" t="n"/>
    </row>
    <row r="28">
      <c r="A28" s="2" t="inlineStr">
        <is>
          <t>Before monthly labor</t>
        </is>
      </c>
      <c r="B28" s="2">
        <f>B3*B26/60*B4</f>
        <v/>
      </c>
      <c r="C28" s="2">
        <f>C3*C26/60*C4</f>
        <v/>
      </c>
      <c r="D28" s="2">
        <f>D3*D26/60*D4</f>
        <v/>
      </c>
      <c r="E28" s="2" t="n"/>
    </row>
    <row r="29">
      <c r="A29" s="2" t="inlineStr">
        <is>
          <t>Proposed monthly total</t>
        </is>
      </c>
      <c r="B29" s="2">
        <f>B3*B27/60*B4+B3*(B16*B18+B17*B19)/1000000+B20+B21+B22+B23*B4</f>
        <v/>
      </c>
      <c r="C29" s="2">
        <f>C3*C27/60*C4+C3*(C16*C18+C17*C19)/1000000+C20+C21+C22+C23*C4</f>
        <v/>
      </c>
      <c r="D29" s="2">
        <f>D3*D27/60*D4+D3*(D16*D18+D17*D19)/1000000+D20+D21+D22+D23*D4</f>
        <v/>
      </c>
      <c r="E29" s="2" t="n"/>
    </row>
    <row r="30">
      <c r="A30" s="2" t="inlineStr">
        <is>
          <t>Monthly labor-value difference</t>
        </is>
      </c>
      <c r="B30" s="2">
        <f>B28-B29</f>
        <v/>
      </c>
      <c r="C30" s="2">
        <f>C28-C29</f>
        <v/>
      </c>
      <c r="D30" s="2">
        <f>D28-D29</f>
        <v/>
      </c>
      <c r="E30" s="2" t="n"/>
    </row>
    <row r="31">
      <c r="A31" s="2" t="inlineStr">
        <is>
          <t>Setup cost</t>
        </is>
      </c>
      <c r="B31" s="2">
        <f>(B13+B14)*B4+B15</f>
        <v/>
      </c>
      <c r="C31" s="2">
        <f>(C13+C14)*C4+C15</f>
        <v/>
      </c>
      <c r="D31" s="2">
        <f>(D13+D14)*D4+D15</f>
        <v/>
      </c>
      <c r="E31" s="2" t="n"/>
    </row>
    <row r="32">
      <c r="A32" s="2" t="inlineStr">
        <is>
          <t>Payback months</t>
        </is>
      </c>
      <c r="B32" s="2">
        <f>IF(B30&gt;0,B31/B30,"Unavailable")</f>
        <v/>
      </c>
      <c r="C32" s="2">
        <f>IF(C30&gt;0,C31/C30,"Unavailable")</f>
        <v/>
      </c>
      <c r="D32" s="2">
        <f>IF(D30&gt;0,D31/D30,"Unavailable")</f>
        <v/>
      </c>
      <c r="E32" s="2" t="n"/>
    </row>
    <row r="33">
      <c r="A33" s="2" t="inlineStr">
        <is>
          <t>Capacity hours difference</t>
        </is>
      </c>
      <c r="B33" s="2">
        <f>B3*(B26-B27)/60</f>
        <v/>
      </c>
      <c r="C33" s="2">
        <f>C3*(C26-C27)/60</f>
        <v/>
      </c>
      <c r="D33" s="2">
        <f>D3*(D26-D27)/60</f>
        <v/>
      </c>
      <c r="E33" s="2" t="n"/>
    </row>
    <row r="34">
      <c r="A34" s="2" t="inlineStr">
        <is>
          <t>Stop?</t>
        </is>
      </c>
      <c r="B34" s="2">
        <f>IFERROR(IF(OR(COUNT(B3:B24)&lt;&gt;22,MIN(B3:B24)&lt;0,B7&gt;100,B11&gt;100,B24&lt;=0),"INVALID INPUT",IF(OR(B3=0,B30&lt;=0),"STOP",IF(B32&gt;B24,"STOP","Evidence review required"))),"INVALID INPUT")</f>
        <v/>
      </c>
      <c r="C34" s="2">
        <f>IFERROR(IF(OR(COUNT(C3:C24)&lt;&gt;22,MIN(C3:C24)&lt;0,C7&gt;100,C11&gt;100,C24&lt;=0),"INVALID INPUT",IF(OR(C3=0,C30&lt;=0),"STOP",IF(C32&gt;C24,"STOP","Evidence review required"))),"INVALID INPUT")</f>
        <v/>
      </c>
      <c r="D34" s="2">
        <f>IFERROR(IF(OR(COUNT(D3:D24)&lt;&gt;22,MIN(D3:D24)&lt;0,D7&gt;100,D11&gt;100,D24&lt;=0),"INVALID INPUT",IF(OR(D3=0,D30&lt;=0),"STOP",IF(D32&gt;D24,"STOP","Evidence review required"))),"INVALID INPUT")</f>
        <v/>
      </c>
      <c r="E34" s="2" t="n"/>
    </row>
    <row r="35">
      <c r="A35" s="2" t="inlineStr">
        <is>
          <t>All scenarios are synthetic. Equal eligible volume in each scenario before/after; no revenue uplift or staffing reduction assumed.</t>
        </is>
      </c>
      <c r="B35" s="2" t="n"/>
      <c r="C35" s="2" t="n"/>
      <c r="D35" s="2" t="n"/>
      <c r="E35" s="2" t="n"/>
    </row>
    <row r="36">
      <c r="A36" s="2" t="inlineStr">
        <is>
          <t>Rates6/30: AWS Bedrock Claude3.5Sonnet v2 Public Extended Access, US West Oregon, checked2026-09-09; example only, not a model recommendation.</t>
        </is>
      </c>
      <c r="B36" s="2" t="n"/>
      <c r="C36" s="2" t="n"/>
      <c r="D36" s="2" t="n"/>
      <c r="E36" s="2" t="n"/>
    </row>
    <row r="37">
      <c r="A37" s="2" t="inlineStr">
        <is>
          <t>Source https://aws.amazon.com/bedrock/pricing/ ; validate exact model/access/region/tier and all ancillary costs before use.</t>
        </is>
      </c>
      <c r="B37" s="2" t="n"/>
      <c r="C37" s="2" t="n"/>
      <c r="D37" s="2" t="n"/>
      <c r="E37" s="2" t="n"/>
    </row>
    <row r="38">
      <c r="A38" s="2" t="inlineStr">
        <is>
          <t>Handling/review exclude rework; rework is incremental only. Setup hours exclude ongoing ownership. Baseline shared costs cancel only if unchanged.</t>
        </is>
      </c>
      <c r="B38" s="2" t="n"/>
      <c r="C38" s="2" t="n"/>
      <c r="D38" s="2" t="n"/>
      <c r="E38" s="2" t="n"/>
    </row>
    <row r="39">
      <c r="A39" s="2" t="inlineStr">
        <is>
          <t>Stop irrespective of arithmetic if acceptance, access, source rights, owner or spending approval is missing. Positive difference is valued capacity, not cash saved.</t>
        </is>
      </c>
      <c r="B39" s="2" t="n"/>
      <c r="C39" s="2" t="n"/>
      <c r="D39" s="2" t="n"/>
      <c r="E39" s="2" t="n"/>
    </row>
  </sheetData>
  <dataValidations count="1">
    <dataValidation sqref="B3:D24" showDropDown="0" showInputMessage="0" showErrorMessage="1" allowBlank="0" errorTitle="Nonnegative number required" error="Enter a number zero or above" type="decimal" errorStyle="stop" operator="greaterThanOrEqual">
      <formula1>0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2026-09-09T13:04:26Z</dcterms:created>
  <dcterms:modified xmlns:dcterms="http://purl.org/dc/terms/" xmlns:xsi="http://www.w3.org/2001/XMLSchema-instance" xsi:type="dcterms:W3CDTF">2026-09-09T13:04:26Z</dcterms:modified>
</cp:coreProperties>
</file>